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FSU\2021 (Senior)\Spring 2021 (Graduate!)\EML4551C Senior Design II\"/>
    </mc:Choice>
  </mc:AlternateContent>
  <xr:revisionPtr revIDLastSave="0" documentId="13_ncr:1_{CC337FF6-C719-4703-96DD-A31BE493BA9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BoM " sheetId="4" r:id="rId1"/>
  </sheets>
  <calcPr calcId="191028" iterate="1" iterateCount="10000" iterateDelta="1.0000000000000001E-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3" i="4" l="1" a="1"/>
  <c r="M43" i="4" s="1"/>
  <c r="J41" i="4"/>
  <c r="J40" i="4"/>
  <c r="I32" i="4" l="1"/>
  <c r="J28" i="4"/>
  <c r="J27" i="4"/>
  <c r="J26" i="4"/>
  <c r="J25" i="4"/>
  <c r="J20" i="4"/>
  <c r="J24" i="4"/>
  <c r="J34" i="4"/>
  <c r="J33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<sst xmlns="http://schemas.openxmlformats.org/spreadsheetml/2006/main" count="237" uniqueCount="119">
  <si>
    <t>Part Number</t>
  </si>
  <si>
    <t>Part Name</t>
  </si>
  <si>
    <t>Pack Quantity</t>
  </si>
  <si>
    <t>Vendor</t>
  </si>
  <si>
    <t>Model Number</t>
  </si>
  <si>
    <t>Part Description</t>
  </si>
  <si>
    <t>Link</t>
  </si>
  <si>
    <t>System Designation</t>
  </si>
  <si>
    <t>Pack Cost ($)</t>
  </si>
  <si>
    <t>Unit Cost ($)</t>
  </si>
  <si>
    <t>Labor Cost ($)</t>
  </si>
  <si>
    <t>Order Quantity</t>
  </si>
  <si>
    <t>Maturity (%)</t>
  </si>
  <si>
    <t>Raw Material</t>
  </si>
  <si>
    <t>Lander Model</t>
  </si>
  <si>
    <t>Grainger</t>
  </si>
  <si>
    <t>Support</t>
  </si>
  <si>
    <t>-</t>
  </si>
  <si>
    <t>Mechanical Devices</t>
  </si>
  <si>
    <t>Fasteners</t>
  </si>
  <si>
    <t>McMaster-Carr</t>
  </si>
  <si>
    <t>Electronics</t>
  </si>
  <si>
    <t>Microprocessor</t>
  </si>
  <si>
    <t>Communication</t>
  </si>
  <si>
    <t>Total Cost ($):</t>
  </si>
  <si>
    <t>Plywood</t>
  </si>
  <si>
    <t>Home Depot</t>
  </si>
  <si>
    <t>1/2 in. x 4 ft. x 8 ft. PureBond Birch Plywood</t>
  </si>
  <si>
    <t>Boards</t>
  </si>
  <si>
    <t>2 in. x 3 in. x 8 ft. Select Framing Stud</t>
  </si>
  <si>
    <t>Acrylic</t>
  </si>
  <si>
    <t>24 in. x 36 in. x 1/4 in. Thick Acrylic Clear Sheet</t>
  </si>
  <si>
    <t>Aluminum Stock</t>
  </si>
  <si>
    <t>8982K91</t>
  </si>
  <si>
    <t>Multipurpose 6061 Aluminum 90 Degree Angle with Round Edge, 1/8" Thickness, .5" Outside Height</t>
  </si>
  <si>
    <t>89015K966</t>
  </si>
  <si>
    <t>Multipurpose 6061 Aluminum Sheet 0.1" Thick, 24" x 24"</t>
  </si>
  <si>
    <t>Metals Depot</t>
  </si>
  <si>
    <t>P3316-5052</t>
  </si>
  <si>
    <t>.190 (3/16) thick 5052-H32 Aluminum Plate – size 4 in. x 30 in. Custom Cut Tolerance: (± 1/16 in.)</t>
  </si>
  <si>
    <t>P314-5052</t>
  </si>
  <si>
    <t>.250 (1/4) thick 5052-H32 Aluminum Plate – size 1 x 2 ft.</t>
  </si>
  <si>
    <t>P312-5052</t>
  </si>
  <si>
    <t>½” thick 5052-H32 Aluminum Plate  size 5 in. x 15 in. Custom Cut Tolerance: (± 1/16 in.)</t>
  </si>
  <si>
    <t>SQ3234</t>
  </si>
  <si>
    <t>2-3/4 x 2-4/3 6061-T6511 Aluminum Square size 1 ft. 2 in. Custom Cut Tolerance: (± 1/16 in.)</t>
  </si>
  <si>
    <t>Pinion Gear</t>
  </si>
  <si>
    <t>6867K38</t>
  </si>
  <si>
    <t>Metal Gear - 14-1/2 Degree Pressure Angle
Round Bore with Set Screw, 16 Pitch, 12 Teeth</t>
  </si>
  <si>
    <t>Motion</t>
  </si>
  <si>
    <t>Output Gear</t>
  </si>
  <si>
    <t>6867K49</t>
  </si>
  <si>
    <t>Metal Gear - 14-1/2 Degree Pressure Angle
Keyed Bore with Set Screw, 16 Pitch, 36 Teeth</t>
  </si>
  <si>
    <t>Rack</t>
  </si>
  <si>
    <t>6295K14</t>
  </si>
  <si>
    <t>Metal Gear Rack - 14-1/2 Degree Pressure Angle
16 Pitch, 2 ft. Length, 0.438" Pitch Height</t>
  </si>
  <si>
    <t>Output Axle</t>
  </si>
  <si>
    <t>1497K9</t>
  </si>
  <si>
    <t>1045 Carbon Steel Keyed Rotary Shaft
Fully Keyed, 1/2" Diameter, 9" Long</t>
  </si>
  <si>
    <t>Pinion Axle</t>
  </si>
  <si>
    <t>1346K11</t>
  </si>
  <si>
    <t>Rotary Shaft
1566 Carbon Steel, 3/8" Diameter, 12" Long</t>
  </si>
  <si>
    <t>Pinion Bearing</t>
  </si>
  <si>
    <t>60355K504</t>
  </si>
  <si>
    <t>Ball Bearing
Open, Trade Number R6, for 3/8" Shaft Diameter</t>
  </si>
  <si>
    <t>Output Bearing</t>
  </si>
  <si>
    <t>60355K505</t>
  </si>
  <si>
    <t>Ball Bearing
Open, Trade Number R8, for 1/2" Shaft Diameter</t>
  </si>
  <si>
    <t>Gear Key</t>
  </si>
  <si>
    <t>98870A337</t>
  </si>
  <si>
    <t>Machine Key Rounded, 1018-1045 Steel, 1/8" x 1/8", 1" Long</t>
  </si>
  <si>
    <t>Thrust Bearing</t>
  </si>
  <si>
    <t>6655K22</t>
  </si>
  <si>
    <t>Thrust Ball Bearing for 1" Shaft Diameter, 1-5/8" OD, 0.437" Thick</t>
  </si>
  <si>
    <t>Sleeve Bearing</t>
  </si>
  <si>
    <t>1677K338</t>
  </si>
  <si>
    <t>Ultra-Low-Friction Oil-Embedded Sleeve Bearing Flanged, for 1/2" Shaft Diameter and 5/8" Housing ID, 5/16" Long</t>
  </si>
  <si>
    <t>8-32 Screws</t>
  </si>
  <si>
    <t>91099A252</t>
  </si>
  <si>
    <t>Passivated 18-8 Stainless Steel Phillips Flat Head Screw 82 Degree Countersink, 8-32 Thread, 1/4" Long, Undercut</t>
  </si>
  <si>
    <t>91771A194</t>
  </si>
  <si>
    <t>Passivated 18-8 Stainless Steel Phillips Flat Head Screw 82 Degree Countersink, 8-32 Thread, 1/2" Long</t>
  </si>
  <si>
    <t>91771A197</t>
  </si>
  <si>
    <t>Passivated 18-8 Stainless Steel Phillips Flat Head Screw 82 Degree Countersink, 8-32 Thread, 3/4" Long</t>
  </si>
  <si>
    <t>4-40 Screws</t>
  </si>
  <si>
    <t>91771A106</t>
  </si>
  <si>
    <t>Passivated 18-8 Stainless Steel Phillips Flat Head Screw 82 Degree Countersink, 4-40 Thread, 1/4" Long</t>
  </si>
  <si>
    <t>6-32 Screws</t>
  </si>
  <si>
    <t>91771A148</t>
  </si>
  <si>
    <t>Passivated 18-8 Stainless Steel Phillips Flat Head Screw 82 Degree Countersink, 6-32 Thread, 1/2" Long</t>
  </si>
  <si>
    <t>Allied Electronics</t>
  </si>
  <si>
    <t>Evaluation Board Mega 2560 Rev 3 Board ATmega2560 AVR MCU 8-Bit</t>
  </si>
  <si>
    <t>Resistor</t>
  </si>
  <si>
    <t>Resistors Carbon Film Res 220 Ohms Pwr-Rtg 0.25 W Tol 5% Axial CFR Series</t>
  </si>
  <si>
    <t>Wires</t>
  </si>
  <si>
    <t>Wire Jumpers Male to Female (15 cm length, 10pcs)</t>
  </si>
  <si>
    <t>Wire Jumpers Male to Male (15 cm length, 10pcs)</t>
  </si>
  <si>
    <t>Motor Driver</t>
  </si>
  <si>
    <t>Digikey</t>
  </si>
  <si>
    <t>DRI0002</t>
  </si>
  <si>
    <t>L298 Motor Controller/Driver Power Management Evaluation Board</t>
  </si>
  <si>
    <t>Perforated Board</t>
  </si>
  <si>
    <t>PRT-13268</t>
  </si>
  <si>
    <t>Breadboard, General Purpose Plated Through Hole (PTH) Pad Per Hole (Round) 0.100" (2.54mm)</t>
  </si>
  <si>
    <t>Linear Actuator</t>
  </si>
  <si>
    <t>5FTE6</t>
  </si>
  <si>
    <t>Linear Actuator, 225 lb Rated Load, 2 in Stroke Length, 12 in/min Speed @ Rated Load</t>
  </si>
  <si>
    <t>5FTE7</t>
  </si>
  <si>
    <t>Linear Actuator, 225 lb Rated Load, 4 in Stroke Length, 12 in/min Speed @ Rated Load</t>
  </si>
  <si>
    <t>7081N2</t>
  </si>
  <si>
    <t>Shaft Collar</t>
  </si>
  <si>
    <t>3389N12</t>
  </si>
  <si>
    <t>Clamping Two-Piece Shaft Collar with Keyway for 1/2" Diameter, Chrome Plated 1215 Carbon Steel</t>
  </si>
  <si>
    <t>Misc</t>
  </si>
  <si>
    <t>Grommet</t>
  </si>
  <si>
    <t>Countersink Set</t>
  </si>
  <si>
    <t>2846A71</t>
  </si>
  <si>
    <t>High-Speed Steel Countersink for Screws, 82 Degree, 1 Flute, 5-Piece Set</t>
  </si>
  <si>
    <t>SBR Rubber Grommet for 1/2" Hole Diameter and 3/32" Material Thickness, 3/8"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</si>
</sst>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FFFF"/>
      <name val="Calibri"/>
      <charset val="1"/>
    </font>
    <font>
      <b/>
      <sz val="11"/>
      <color theme="1"/>
      <name val="Calibri"/>
      <charset val="1"/>
    </font>
    <font>
      <sz val="11"/>
      <color theme="1"/>
      <name val="Calibri"/>
      <charset val="1"/>
    </font>
    <font>
      <sz val="11"/>
      <color rgb="FF000000"/>
      <name val="Calibri"/>
      <charset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FFFFFF"/>
      <name val="Calibri"/>
      <family val="2"/>
    </font>
    <font>
      <sz val="8"/>
      <name val="Calibri"/>
      <family val="2"/>
      <scheme val="minor"/>
    </font>
    <font>
      <sz val="9"/>
      <color rgb="FF333333"/>
      <name val="HelveticaNeueeTextPro-Roman"/>
      <charset val="1"/>
    </font>
  </fonts>
  <fills count="11">
    <fill>
      <patternFill patternType="none"/>
    </fill>
    <fill>
      <patternFill patternType="gray125"/>
    </fill>
    <fill>
      <patternFill patternType="solid">
        <fgColor rgb="FF434343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rgb="FFDD7E6B"/>
        <bgColor indexed="64"/>
      </patternFill>
    </fill>
    <fill>
      <patternFill patternType="solid">
        <fgColor rgb="FFF6B26B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rgb="FF6FA8D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4A7D6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 style="thin">
        <color rgb="FFCCCCCC"/>
      </top>
      <bottom style="thin">
        <color rgb="FF000000"/>
      </bottom>
      <diagonal/>
    </border>
    <border>
      <left/>
      <right/>
      <top style="thin">
        <color rgb="FFCCCCCC"/>
      </top>
      <bottom style="thin">
        <color rgb="FF000000"/>
      </bottom>
      <diagonal/>
    </border>
    <border>
      <left/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vertical="center" readingOrder="1"/>
    </xf>
    <xf numFmtId="0" fontId="2" fillId="2" borderId="2" xfId="0" applyFont="1" applyFill="1" applyBorder="1" applyAlignment="1">
      <alignment horizontal="center" vertical="center" readingOrder="1"/>
    </xf>
    <xf numFmtId="0" fontId="4" fillId="4" borderId="3" xfId="0" applyFont="1" applyFill="1" applyBorder="1" applyAlignment="1">
      <alignment horizontal="center" vertical="center" readingOrder="1"/>
    </xf>
    <xf numFmtId="0" fontId="4" fillId="4" borderId="7" xfId="0" applyFont="1" applyFill="1" applyBorder="1" applyAlignment="1">
      <alignment horizontal="center" vertical="center" readingOrder="1"/>
    </xf>
    <xf numFmtId="0" fontId="5" fillId="4" borderId="7" xfId="0" applyFont="1" applyFill="1" applyBorder="1" applyAlignment="1">
      <alignment horizontal="center" vertical="center" readingOrder="1"/>
    </xf>
    <xf numFmtId="0" fontId="4" fillId="5" borderId="3" xfId="0" applyFont="1" applyFill="1" applyBorder="1" applyAlignment="1">
      <alignment horizontal="center" vertical="center" readingOrder="1"/>
    </xf>
    <xf numFmtId="0" fontId="4" fillId="5" borderId="7" xfId="0" applyFont="1" applyFill="1" applyBorder="1" applyAlignment="1">
      <alignment horizontal="center" vertical="center" readingOrder="1"/>
    </xf>
    <xf numFmtId="0" fontId="4" fillId="6" borderId="3" xfId="0" applyFont="1" applyFill="1" applyBorder="1" applyAlignment="1">
      <alignment horizontal="center" vertical="center" readingOrder="1"/>
    </xf>
    <xf numFmtId="0" fontId="4" fillId="6" borderId="7" xfId="0" applyFont="1" applyFill="1" applyBorder="1" applyAlignment="1">
      <alignment horizontal="center" vertical="center" readingOrder="1"/>
    </xf>
    <xf numFmtId="0" fontId="1" fillId="6" borderId="7" xfId="1" applyFill="1" applyBorder="1" applyAlignment="1">
      <alignment horizontal="center" vertical="center" readingOrder="1"/>
    </xf>
    <xf numFmtId="0" fontId="4" fillId="7" borderId="3" xfId="0" applyFont="1" applyFill="1" applyBorder="1" applyAlignment="1">
      <alignment horizontal="center" vertical="center" readingOrder="1"/>
    </xf>
    <xf numFmtId="0" fontId="4" fillId="7" borderId="7" xfId="0" applyFont="1" applyFill="1" applyBorder="1" applyAlignment="1">
      <alignment horizontal="center" vertical="center" readingOrder="1"/>
    </xf>
    <xf numFmtId="0" fontId="5" fillId="7" borderId="7" xfId="0" applyFont="1" applyFill="1" applyBorder="1" applyAlignment="1">
      <alignment horizontal="center" vertical="center" readingOrder="1"/>
    </xf>
    <xf numFmtId="0" fontId="1" fillId="4" borderId="7" xfId="1" applyFill="1" applyBorder="1" applyAlignment="1">
      <alignment horizontal="center" vertical="center" readingOrder="1"/>
    </xf>
    <xf numFmtId="0" fontId="4" fillId="4" borderId="7" xfId="0" applyFont="1" applyFill="1" applyBorder="1" applyAlignment="1">
      <alignment horizontal="center" vertical="center" wrapText="1" readingOrder="1"/>
    </xf>
    <xf numFmtId="0" fontId="1" fillId="7" borderId="7" xfId="1" applyFill="1" applyBorder="1" applyAlignment="1">
      <alignment horizontal="center" vertical="center" readingOrder="1"/>
    </xf>
    <xf numFmtId="0" fontId="7" fillId="7" borderId="7" xfId="0" applyFont="1" applyFill="1" applyBorder="1" applyAlignment="1">
      <alignment horizontal="center" vertical="center" readingOrder="1"/>
    </xf>
    <xf numFmtId="0" fontId="1" fillId="0" borderId="0" xfId="1"/>
    <xf numFmtId="0" fontId="6" fillId="7" borderId="7" xfId="0" applyFont="1" applyFill="1" applyBorder="1" applyAlignment="1">
      <alignment horizontal="center" vertical="center" readingOrder="1"/>
    </xf>
    <xf numFmtId="0" fontId="6" fillId="4" borderId="7" xfId="0" applyFont="1" applyFill="1" applyBorder="1" applyAlignment="1">
      <alignment horizontal="center" vertical="center" readingOrder="1"/>
    </xf>
    <xf numFmtId="0" fontId="6" fillId="5" borderId="7" xfId="0" applyFont="1" applyFill="1" applyBorder="1" applyAlignment="1">
      <alignment horizontal="center" vertical="center" readingOrder="1"/>
    </xf>
    <xf numFmtId="0" fontId="1" fillId="5" borderId="7" xfId="1" applyFill="1" applyBorder="1" applyAlignment="1">
      <alignment horizontal="center" vertical="center" readingOrder="1"/>
    </xf>
    <xf numFmtId="0" fontId="6" fillId="6" borderId="7" xfId="0" applyFont="1" applyFill="1" applyBorder="1" applyAlignment="1">
      <alignment horizontal="center" vertical="center" readingOrder="1"/>
    </xf>
    <xf numFmtId="2" fontId="7" fillId="7" borderId="7" xfId="0" applyNumberFormat="1" applyFont="1" applyFill="1" applyBorder="1" applyAlignment="1">
      <alignment horizontal="center" vertical="center" readingOrder="1"/>
    </xf>
    <xf numFmtId="0" fontId="6" fillId="6" borderId="7" xfId="0" applyFont="1" applyFill="1" applyBorder="1" applyAlignment="1">
      <alignment horizontal="center" vertical="center" wrapText="1" readingOrder="1"/>
    </xf>
    <xf numFmtId="0" fontId="9" fillId="2" borderId="2" xfId="0" applyFont="1" applyFill="1" applyBorder="1" applyAlignment="1">
      <alignment horizontal="center" vertical="center" readingOrder="1"/>
    </xf>
    <xf numFmtId="0" fontId="11" fillId="0" borderId="0" xfId="0" applyFont="1" applyAlignment="1">
      <alignment wrapText="1"/>
    </xf>
    <xf numFmtId="0" fontId="0" fillId="8" borderId="8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8" borderId="9" xfId="0" applyFill="1" applyBorder="1" applyAlignment="1">
      <alignment horizontal="right"/>
    </xf>
    <xf numFmtId="1" fontId="7" fillId="7" borderId="7" xfId="0" applyNumberFormat="1" applyFont="1" applyFill="1" applyBorder="1" applyAlignment="1">
      <alignment horizontal="center" vertical="center" readingOrder="1"/>
    </xf>
    <xf numFmtId="0" fontId="7" fillId="7" borderId="7" xfId="0" applyFont="1" applyFill="1" applyBorder="1" applyAlignment="1">
      <alignment horizontal="center" vertical="center" wrapText="1" readingOrder="1"/>
    </xf>
    <xf numFmtId="0" fontId="6" fillId="5" borderId="7" xfId="0" applyFont="1" applyFill="1" applyBorder="1" applyAlignment="1">
      <alignment horizontal="center" vertical="center" wrapText="1" readingOrder="1"/>
    </xf>
    <xf numFmtId="2" fontId="6" fillId="6" borderId="7" xfId="0" applyNumberFormat="1" applyFont="1" applyFill="1" applyBorder="1" applyAlignment="1">
      <alignment horizontal="center" vertical="center" readingOrder="1"/>
    </xf>
    <xf numFmtId="2" fontId="4" fillId="6" borderId="7" xfId="0" applyNumberFormat="1" applyFont="1" applyFill="1" applyBorder="1" applyAlignment="1">
      <alignment horizontal="center" vertical="center" readingOrder="1"/>
    </xf>
    <xf numFmtId="2" fontId="6" fillId="5" borderId="7" xfId="0" applyNumberFormat="1" applyFont="1" applyFill="1" applyBorder="1" applyAlignment="1">
      <alignment horizontal="center" vertical="center" readingOrder="1"/>
    </xf>
    <xf numFmtId="0" fontId="6" fillId="4" borderId="7" xfId="0" applyFont="1" applyFill="1" applyBorder="1" applyAlignment="1">
      <alignment horizontal="center" vertical="center" wrapText="1" readingOrder="1"/>
    </xf>
    <xf numFmtId="0" fontId="4" fillId="9" borderId="3" xfId="0" applyFont="1" applyFill="1" applyBorder="1" applyAlignment="1">
      <alignment horizontal="center" vertical="center" readingOrder="1"/>
    </xf>
    <xf numFmtId="0" fontId="6" fillId="9" borderId="7" xfId="0" applyFont="1" applyFill="1" applyBorder="1" applyAlignment="1">
      <alignment horizontal="center" vertical="center" readingOrder="1"/>
    </xf>
    <xf numFmtId="0" fontId="5" fillId="9" borderId="7" xfId="0" applyFont="1" applyFill="1" applyBorder="1" applyAlignment="1">
      <alignment horizontal="center" vertical="center" readingOrder="1"/>
    </xf>
    <xf numFmtId="0" fontId="7" fillId="9" borderId="7" xfId="0" applyFont="1" applyFill="1" applyBorder="1" applyAlignment="1">
      <alignment horizontal="center" vertical="center" readingOrder="1"/>
    </xf>
    <xf numFmtId="0" fontId="1" fillId="9" borderId="7" xfId="1" applyFill="1" applyBorder="1" applyAlignment="1">
      <alignment horizontal="center" vertical="center" readingOrder="1"/>
    </xf>
    <xf numFmtId="0" fontId="4" fillId="9" borderId="7" xfId="0" applyFont="1" applyFill="1" applyBorder="1" applyAlignment="1">
      <alignment horizontal="center" vertical="center" readingOrder="1"/>
    </xf>
    <xf numFmtId="0" fontId="0" fillId="10" borderId="0" xfId="0" applyFill="1"/>
    <xf numFmtId="0" fontId="7" fillId="9" borderId="7" xfId="0" applyFont="1" applyFill="1" applyBorder="1" applyAlignment="1">
      <alignment horizontal="center" vertical="center" wrapText="1" readingOrder="1"/>
    </xf>
    <xf numFmtId="0" fontId="3" fillId="3" borderId="4" xfId="0" applyFont="1" applyFill="1" applyBorder="1" applyAlignment="1">
      <alignment readingOrder="1"/>
    </xf>
    <xf numFmtId="0" fontId="3" fillId="3" borderId="5" xfId="0" applyFont="1" applyFill="1" applyBorder="1" applyAlignment="1">
      <alignment readingOrder="1"/>
    </xf>
    <xf numFmtId="0" fontId="3" fillId="3" borderId="6" xfId="0" applyFont="1" applyFill="1" applyBorder="1" applyAlignment="1">
      <alignment readingOrder="1"/>
    </xf>
    <xf numFmtId="0" fontId="8" fillId="3" borderId="4" xfId="0" applyFont="1" applyFill="1" applyBorder="1" applyAlignment="1">
      <alignment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B4A7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cmaster.com/60355K504/" TargetMode="External"/><Relationship Id="rId13" Type="http://schemas.openxmlformats.org/officeDocument/2006/relationships/hyperlink" Target="https://www.alliedelec.com/product/mikroelektronika/mikroe-513/70377772/" TargetMode="External"/><Relationship Id="rId18" Type="http://schemas.openxmlformats.org/officeDocument/2006/relationships/hyperlink" Target="https://www.grainger.com/product/DUFF-NORTON-Linear-Actuator-5FTE6?searchQuery=5FTE6&amp;searchBar=true" TargetMode="External"/><Relationship Id="rId26" Type="http://schemas.openxmlformats.org/officeDocument/2006/relationships/hyperlink" Target="https://www.mcmaster.com/91771A148/" TargetMode="External"/><Relationship Id="rId3" Type="http://schemas.openxmlformats.org/officeDocument/2006/relationships/hyperlink" Target="https://www.mcmaster.com/6867K38/" TargetMode="External"/><Relationship Id="rId21" Type="http://schemas.openxmlformats.org/officeDocument/2006/relationships/hyperlink" Target="https://www.mcmaster.com/1677K338/" TargetMode="External"/><Relationship Id="rId7" Type="http://schemas.openxmlformats.org/officeDocument/2006/relationships/hyperlink" Target="https://www.mcmaster.com/1346K11/" TargetMode="External"/><Relationship Id="rId12" Type="http://schemas.openxmlformats.org/officeDocument/2006/relationships/hyperlink" Target="https://www.alliedelec.com/product/mikroelektronika/mikroe-512/70377737/" TargetMode="External"/><Relationship Id="rId17" Type="http://schemas.openxmlformats.org/officeDocument/2006/relationships/hyperlink" Target="https://www.digikey.com/en/products/detail/sparkfun-electronics/PRT-13268/5623212" TargetMode="External"/><Relationship Id="rId25" Type="http://schemas.openxmlformats.org/officeDocument/2006/relationships/hyperlink" Target="https://www.mcmaster.com/91771A197/" TargetMode="External"/><Relationship Id="rId2" Type="http://schemas.openxmlformats.org/officeDocument/2006/relationships/hyperlink" Target="https://www.homedepot.com/p/2-in-x-3-in-x-8-ft-Select-Framing-Stud-058438/312570697" TargetMode="External"/><Relationship Id="rId16" Type="http://schemas.openxmlformats.org/officeDocument/2006/relationships/hyperlink" Target="https://www.digikey.com/en/products/detail/dfrobot/DRI0002/6588473?utm_adgroup=Evaluation%20and%20Demonstration%20Boards%20and%20Kits&amp;amp;utm_source=google&amp;amp;utm_medium=cpc&amp;amp;utm_campaign=Shopping_Product_Development%20Boards%2C%20Kits%2C%20Programmers&amp;amp;utm_term=&amp;amp;utm_content=Evaluation%20and%20Demonstration%20Boards%20and%20Kits&amp;amp;gclid=Cj0KCQiAst2BBhDJARIsAGo2ldXAdzv2js1Jm1G3rLm_15aC04kQAL7ntIdKbbvaxcwcH6y7KMgbja4aAs32EALw_wcB" TargetMode="External"/><Relationship Id="rId20" Type="http://schemas.openxmlformats.org/officeDocument/2006/relationships/hyperlink" Target="https://www.mcmaster.com/6655K22/" TargetMode="External"/><Relationship Id="rId29" Type="http://schemas.openxmlformats.org/officeDocument/2006/relationships/hyperlink" Target="https://www.mcmaster.com/3389N12/" TargetMode="External"/><Relationship Id="rId1" Type="http://schemas.openxmlformats.org/officeDocument/2006/relationships/hyperlink" Target="https://www.homedepot.com/p/Columbia-Forest-Products-1-2-in-x-4-ft-x-8-ft-PureBond-Birch-Plywood-833185/100020218?MERCH=REC-_-searchViewed-_-NA-_-100020218-_-N" TargetMode="External"/><Relationship Id="rId6" Type="http://schemas.openxmlformats.org/officeDocument/2006/relationships/hyperlink" Target="https://www.mcmaster.com/1497K9/" TargetMode="External"/><Relationship Id="rId11" Type="http://schemas.openxmlformats.org/officeDocument/2006/relationships/hyperlink" Target="https://www.alliedelec.com/product/te-connectivity/cfr16j220r/70063031/" TargetMode="External"/><Relationship Id="rId24" Type="http://schemas.openxmlformats.org/officeDocument/2006/relationships/hyperlink" Target="https://www.mcmaster.com/91771A106/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www.mcmaster.com/6295K14/" TargetMode="External"/><Relationship Id="rId15" Type="http://schemas.openxmlformats.org/officeDocument/2006/relationships/hyperlink" Target="https://www.mcmaster.com/98870A337/" TargetMode="External"/><Relationship Id="rId23" Type="http://schemas.openxmlformats.org/officeDocument/2006/relationships/hyperlink" Target="https://www.mcmaster.com/91771A194/" TargetMode="External"/><Relationship Id="rId28" Type="http://schemas.openxmlformats.org/officeDocument/2006/relationships/hyperlink" Target="https://www.mcmaster.com/89015K966/" TargetMode="External"/><Relationship Id="rId10" Type="http://schemas.openxmlformats.org/officeDocument/2006/relationships/hyperlink" Target="https://www.alliedelec.com/product/arduino/a000067/70415155/" TargetMode="External"/><Relationship Id="rId19" Type="http://schemas.openxmlformats.org/officeDocument/2006/relationships/hyperlink" Target="https://www.grainger.com/product/DUFF-NORTON-Linear-Actuator-5FTE7?searchQuery=5FTE7&amp;searchBar=true" TargetMode="External"/><Relationship Id="rId31" Type="http://schemas.openxmlformats.org/officeDocument/2006/relationships/hyperlink" Target="https://www.mcmaster.com/2846A71/" TargetMode="External"/><Relationship Id="rId4" Type="http://schemas.openxmlformats.org/officeDocument/2006/relationships/hyperlink" Target="https://www.mcmaster.com/6867K49/" TargetMode="External"/><Relationship Id="rId9" Type="http://schemas.openxmlformats.org/officeDocument/2006/relationships/hyperlink" Target="https://www.mcmaster.com/60355K505/" TargetMode="External"/><Relationship Id="rId14" Type="http://schemas.openxmlformats.org/officeDocument/2006/relationships/hyperlink" Target="https://www.homedepot.com/p/Falken-Design-24-in-x-36-in-x-1-4-in-Thick-Acrylic-Clear-Sheet-Falken-Design-ACRYLIC-CL-1-4-2436/308669666" TargetMode="External"/><Relationship Id="rId22" Type="http://schemas.openxmlformats.org/officeDocument/2006/relationships/hyperlink" Target="https://www.mcmaster.com/91099A252/" TargetMode="External"/><Relationship Id="rId27" Type="http://schemas.openxmlformats.org/officeDocument/2006/relationships/hyperlink" Target="https://www.mcmaster.com/8982K91/" TargetMode="External"/><Relationship Id="rId30" Type="http://schemas.openxmlformats.org/officeDocument/2006/relationships/hyperlink" Target="https://www.mcmaster.com/9600k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38989-B378-4B63-B0C8-75592B360EDE}">
  <dimension ref="A1:O51"/>
  <sheetViews>
    <sheetView tabSelected="1" topLeftCell="A13" zoomScale="80" zoomScaleNormal="80" workbookViewId="0">
      <selection activeCell="F46" sqref="F46"/>
    </sheetView>
  </sheetViews>
  <sheetFormatPr defaultRowHeight="14.4"/>
  <cols>
    <col min="1" max="1" width="15.88671875" customWidth="1"/>
    <col min="2" max="2" width="22.33203125" bestFit="1" customWidth="1"/>
    <col min="3" max="3" width="13" bestFit="1" customWidth="1"/>
    <col min="4" max="4" width="16.5546875" bestFit="1" customWidth="1"/>
    <col min="5" max="5" width="18.33203125" customWidth="1"/>
    <col min="6" max="6" width="95.44140625" bestFit="1" customWidth="1"/>
    <col min="7" max="7" width="10.33203125" customWidth="1"/>
    <col min="8" max="8" width="18.88671875" bestFit="1" customWidth="1"/>
    <col min="9" max="9" width="12" bestFit="1" customWidth="1"/>
    <col min="10" max="10" width="13" bestFit="1" customWidth="1"/>
    <col min="11" max="11" width="13.109375" bestFit="1" customWidth="1"/>
    <col min="12" max="12" width="14.5546875" bestFit="1" customWidth="1"/>
    <col min="13" max="13" width="13" customWidth="1"/>
    <col min="16" max="16" width="20.88671875" customWidth="1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6" t="s">
        <v>8</v>
      </c>
      <c r="J1" s="26" t="s">
        <v>9</v>
      </c>
      <c r="K1" s="26" t="s">
        <v>10</v>
      </c>
      <c r="L1" s="2" t="s">
        <v>11</v>
      </c>
      <c r="M1" s="2" t="s">
        <v>12</v>
      </c>
    </row>
    <row r="2" spans="1:13">
      <c r="A2" s="46" t="s">
        <v>13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>
      <c r="A3" s="3">
        <v>1</v>
      </c>
      <c r="B3" s="4" t="s">
        <v>25</v>
      </c>
      <c r="C3" s="4">
        <v>1</v>
      </c>
      <c r="D3" s="4" t="s">
        <v>26</v>
      </c>
      <c r="E3" s="4">
        <v>833185</v>
      </c>
      <c r="F3" s="4" t="s">
        <v>27</v>
      </c>
      <c r="G3" s="14" t="s">
        <v>6</v>
      </c>
      <c r="H3" s="4" t="s">
        <v>14</v>
      </c>
      <c r="I3" s="20">
        <v>35.049999999999997</v>
      </c>
      <c r="J3" s="20" t="s">
        <v>17</v>
      </c>
      <c r="K3" s="20">
        <v>0</v>
      </c>
      <c r="L3" s="4">
        <v>1</v>
      </c>
      <c r="M3" s="4"/>
    </row>
    <row r="4" spans="1:13">
      <c r="A4" s="3">
        <v>2</v>
      </c>
      <c r="B4" s="4" t="s">
        <v>28</v>
      </c>
      <c r="C4" s="4">
        <v>1</v>
      </c>
      <c r="D4" s="20" t="s">
        <v>26</v>
      </c>
      <c r="E4" s="4">
        <v>58438</v>
      </c>
      <c r="F4" s="20" t="s">
        <v>29</v>
      </c>
      <c r="G4" s="14" t="s">
        <v>6</v>
      </c>
      <c r="H4" s="4" t="s">
        <v>14</v>
      </c>
      <c r="I4" s="20">
        <v>3.98</v>
      </c>
      <c r="J4" s="20" t="s">
        <v>17</v>
      </c>
      <c r="K4" s="20">
        <v>0</v>
      </c>
      <c r="L4" s="4">
        <v>4</v>
      </c>
      <c r="M4" s="4"/>
    </row>
    <row r="5" spans="1:13">
      <c r="A5" s="3">
        <v>3</v>
      </c>
      <c r="B5" s="4" t="s">
        <v>30</v>
      </c>
      <c r="C5" s="4">
        <v>1</v>
      </c>
      <c r="D5" s="20" t="s">
        <v>26</v>
      </c>
      <c r="E5" s="15">
        <v>308669666</v>
      </c>
      <c r="F5" s="4" t="s">
        <v>31</v>
      </c>
      <c r="G5" s="14" t="s">
        <v>6</v>
      </c>
      <c r="H5" s="20" t="s">
        <v>16</v>
      </c>
      <c r="I5" s="4">
        <v>69.290000000000006</v>
      </c>
      <c r="J5" s="20" t="s">
        <v>17</v>
      </c>
      <c r="K5" s="4"/>
      <c r="L5" s="4">
        <v>1</v>
      </c>
      <c r="M5" s="4"/>
    </row>
    <row r="6" spans="1:13">
      <c r="A6" s="3">
        <v>4</v>
      </c>
      <c r="B6" s="4" t="s">
        <v>32</v>
      </c>
      <c r="C6" s="4">
        <v>1</v>
      </c>
      <c r="D6" s="5" t="s">
        <v>20</v>
      </c>
      <c r="E6" s="4" t="s">
        <v>33</v>
      </c>
      <c r="F6" s="4" t="s">
        <v>34</v>
      </c>
      <c r="G6" s="14" t="s">
        <v>6</v>
      </c>
      <c r="H6" s="20" t="s">
        <v>16</v>
      </c>
      <c r="I6" s="4">
        <v>3.89</v>
      </c>
      <c r="J6" s="20" t="s">
        <v>17</v>
      </c>
      <c r="K6" s="4"/>
      <c r="L6" s="4">
        <v>1</v>
      </c>
      <c r="M6" s="4"/>
    </row>
    <row r="7" spans="1:13">
      <c r="A7" s="3">
        <v>5</v>
      </c>
      <c r="B7" s="4" t="s">
        <v>32</v>
      </c>
      <c r="C7" s="4">
        <v>1</v>
      </c>
      <c r="D7" s="5" t="s">
        <v>20</v>
      </c>
      <c r="E7" s="4" t="s">
        <v>35</v>
      </c>
      <c r="F7" s="15" t="s">
        <v>36</v>
      </c>
      <c r="G7" s="14" t="s">
        <v>6</v>
      </c>
      <c r="H7" s="20" t="s">
        <v>16</v>
      </c>
      <c r="I7" s="20">
        <v>83.14</v>
      </c>
      <c r="J7" s="20" t="s">
        <v>17</v>
      </c>
      <c r="K7" s="20"/>
      <c r="L7" s="4">
        <v>1</v>
      </c>
      <c r="M7" s="4"/>
    </row>
    <row r="8" spans="1:13">
      <c r="A8" s="3">
        <v>6</v>
      </c>
      <c r="B8" s="4" t="s">
        <v>32</v>
      </c>
      <c r="C8" s="4">
        <v>1</v>
      </c>
      <c r="D8" s="5" t="s">
        <v>37</v>
      </c>
      <c r="E8" s="4" t="s">
        <v>38</v>
      </c>
      <c r="F8" s="15" t="s">
        <v>39</v>
      </c>
      <c r="G8" s="14"/>
      <c r="H8" s="20" t="s">
        <v>16</v>
      </c>
      <c r="I8" s="20">
        <v>28.28</v>
      </c>
      <c r="J8" s="20"/>
      <c r="K8" s="20"/>
      <c r="L8" s="4">
        <v>1</v>
      </c>
      <c r="M8" s="4"/>
    </row>
    <row r="9" spans="1:13">
      <c r="A9" s="3">
        <v>7</v>
      </c>
      <c r="B9" s="4" t="s">
        <v>32</v>
      </c>
      <c r="C9" s="4">
        <v>1</v>
      </c>
      <c r="D9" s="5" t="s">
        <v>37</v>
      </c>
      <c r="E9" s="4" t="s">
        <v>40</v>
      </c>
      <c r="F9" s="15" t="s">
        <v>41</v>
      </c>
      <c r="G9" s="14"/>
      <c r="H9" s="20" t="s">
        <v>16</v>
      </c>
      <c r="I9" s="20">
        <v>62.5</v>
      </c>
      <c r="J9" s="20"/>
      <c r="K9" s="20"/>
      <c r="L9" s="4">
        <v>1</v>
      </c>
      <c r="M9" s="4"/>
    </row>
    <row r="10" spans="1:13">
      <c r="A10" s="3">
        <v>8</v>
      </c>
      <c r="B10" s="4" t="s">
        <v>32</v>
      </c>
      <c r="C10" s="4">
        <v>1</v>
      </c>
      <c r="D10" s="5" t="s">
        <v>37</v>
      </c>
      <c r="E10" s="4" t="s">
        <v>42</v>
      </c>
      <c r="F10" s="15" t="s">
        <v>43</v>
      </c>
      <c r="G10" s="14"/>
      <c r="H10" s="20" t="s">
        <v>16</v>
      </c>
      <c r="I10" s="20">
        <v>78.19</v>
      </c>
      <c r="J10" s="20"/>
      <c r="K10" s="20"/>
      <c r="L10" s="4">
        <v>1</v>
      </c>
      <c r="M10" s="4"/>
    </row>
    <row r="11" spans="1:13">
      <c r="A11" s="3">
        <v>9</v>
      </c>
      <c r="B11" s="4" t="s">
        <v>32</v>
      </c>
      <c r="C11" s="4">
        <v>1</v>
      </c>
      <c r="D11" s="5" t="s">
        <v>37</v>
      </c>
      <c r="E11" s="20" t="s">
        <v>44</v>
      </c>
      <c r="F11" s="37" t="s">
        <v>45</v>
      </c>
      <c r="G11" s="20"/>
      <c r="H11" s="20" t="s">
        <v>16</v>
      </c>
      <c r="I11" s="20">
        <v>110.85</v>
      </c>
      <c r="J11" s="20"/>
      <c r="K11" s="20"/>
      <c r="L11" s="4">
        <v>1</v>
      </c>
      <c r="M11" s="4"/>
    </row>
    <row r="12" spans="1:13">
      <c r="A12" s="49" t="s">
        <v>18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8"/>
    </row>
    <row r="13" spans="1:13">
      <c r="A13" s="6">
        <v>10</v>
      </c>
      <c r="B13" s="21" t="s">
        <v>46</v>
      </c>
      <c r="C13" s="7">
        <v>1</v>
      </c>
      <c r="D13" s="21" t="s">
        <v>20</v>
      </c>
      <c r="E13" s="7" t="s">
        <v>47</v>
      </c>
      <c r="F13" s="21" t="s">
        <v>48</v>
      </c>
      <c r="G13" s="22" t="s">
        <v>6</v>
      </c>
      <c r="H13" s="21" t="s">
        <v>49</v>
      </c>
      <c r="I13" s="21">
        <v>26.16</v>
      </c>
      <c r="J13" s="21" t="s">
        <v>17</v>
      </c>
      <c r="K13" s="7">
        <v>0</v>
      </c>
      <c r="L13" s="7">
        <v>1</v>
      </c>
      <c r="M13" s="7"/>
    </row>
    <row r="14" spans="1:13">
      <c r="A14" s="6">
        <v>11</v>
      </c>
      <c r="B14" s="21" t="s">
        <v>50</v>
      </c>
      <c r="C14" s="7">
        <v>1</v>
      </c>
      <c r="D14" s="21" t="s">
        <v>20</v>
      </c>
      <c r="E14" s="7" t="s">
        <v>51</v>
      </c>
      <c r="F14" s="21" t="s">
        <v>52</v>
      </c>
      <c r="G14" s="22" t="s">
        <v>6</v>
      </c>
      <c r="H14" s="21" t="s">
        <v>49</v>
      </c>
      <c r="I14" s="21">
        <v>73.760000000000005</v>
      </c>
      <c r="J14" s="21" t="s">
        <v>17</v>
      </c>
      <c r="K14" s="7">
        <v>0</v>
      </c>
      <c r="L14" s="7">
        <v>1</v>
      </c>
      <c r="M14" s="7"/>
    </row>
    <row r="15" spans="1:13">
      <c r="A15" s="6">
        <v>12</v>
      </c>
      <c r="B15" s="21" t="s">
        <v>53</v>
      </c>
      <c r="C15" s="7">
        <v>1</v>
      </c>
      <c r="D15" s="21" t="s">
        <v>20</v>
      </c>
      <c r="E15" s="21" t="s">
        <v>54</v>
      </c>
      <c r="F15" s="21" t="s">
        <v>55</v>
      </c>
      <c r="G15" s="22" t="s">
        <v>6</v>
      </c>
      <c r="H15" s="21" t="s">
        <v>49</v>
      </c>
      <c r="I15" s="21">
        <v>27.57</v>
      </c>
      <c r="J15" s="21" t="s">
        <v>17</v>
      </c>
      <c r="K15" s="7">
        <v>0</v>
      </c>
      <c r="L15" s="7">
        <v>1</v>
      </c>
      <c r="M15" s="7"/>
    </row>
    <row r="16" spans="1:13">
      <c r="A16" s="6">
        <v>13</v>
      </c>
      <c r="B16" s="21" t="s">
        <v>56</v>
      </c>
      <c r="C16" s="7">
        <v>1</v>
      </c>
      <c r="D16" s="21" t="s">
        <v>20</v>
      </c>
      <c r="E16" s="21" t="s">
        <v>57</v>
      </c>
      <c r="F16" s="21" t="s">
        <v>58</v>
      </c>
      <c r="G16" s="22" t="s">
        <v>6</v>
      </c>
      <c r="H16" s="21" t="s">
        <v>49</v>
      </c>
      <c r="I16" s="21">
        <v>18.79</v>
      </c>
      <c r="J16" s="21" t="s">
        <v>17</v>
      </c>
      <c r="K16" s="7">
        <v>0</v>
      </c>
      <c r="L16" s="7">
        <v>1</v>
      </c>
      <c r="M16" s="7"/>
    </row>
    <row r="17" spans="1:13">
      <c r="A17" s="6">
        <v>14</v>
      </c>
      <c r="B17" s="21" t="s">
        <v>59</v>
      </c>
      <c r="C17" s="7">
        <v>1</v>
      </c>
      <c r="D17" s="21" t="s">
        <v>20</v>
      </c>
      <c r="E17" s="21" t="s">
        <v>60</v>
      </c>
      <c r="F17" s="21" t="s">
        <v>61</v>
      </c>
      <c r="G17" s="22" t="s">
        <v>6</v>
      </c>
      <c r="H17" s="21" t="s">
        <v>49</v>
      </c>
      <c r="I17" s="21">
        <v>8.02</v>
      </c>
      <c r="J17" s="21" t="s">
        <v>17</v>
      </c>
      <c r="K17" s="7">
        <v>0</v>
      </c>
      <c r="L17" s="7">
        <v>1</v>
      </c>
      <c r="M17" s="7"/>
    </row>
    <row r="18" spans="1:13">
      <c r="A18" s="6">
        <v>15</v>
      </c>
      <c r="B18" s="21" t="s">
        <v>62</v>
      </c>
      <c r="C18" s="7">
        <v>1</v>
      </c>
      <c r="D18" s="21" t="s">
        <v>20</v>
      </c>
      <c r="E18" s="21" t="s">
        <v>63</v>
      </c>
      <c r="F18" s="21" t="s">
        <v>64</v>
      </c>
      <c r="G18" s="22" t="s">
        <v>6</v>
      </c>
      <c r="H18" s="21" t="s">
        <v>49</v>
      </c>
      <c r="I18" s="21">
        <v>5.78</v>
      </c>
      <c r="J18" s="21" t="s">
        <v>17</v>
      </c>
      <c r="K18" s="7">
        <v>0</v>
      </c>
      <c r="L18" s="7">
        <v>3</v>
      </c>
      <c r="M18" s="7"/>
    </row>
    <row r="19" spans="1:13">
      <c r="A19" s="6">
        <v>16</v>
      </c>
      <c r="B19" s="21" t="s">
        <v>65</v>
      </c>
      <c r="C19" s="7">
        <v>1</v>
      </c>
      <c r="D19" s="21" t="s">
        <v>20</v>
      </c>
      <c r="E19" s="21" t="s">
        <v>66</v>
      </c>
      <c r="F19" s="21" t="s">
        <v>67</v>
      </c>
      <c r="G19" s="22" t="s">
        <v>6</v>
      </c>
      <c r="H19" s="21" t="s">
        <v>49</v>
      </c>
      <c r="I19" s="21">
        <v>6.27</v>
      </c>
      <c r="J19" s="21" t="s">
        <v>17</v>
      </c>
      <c r="K19" s="7">
        <v>0</v>
      </c>
      <c r="L19" s="7">
        <v>3</v>
      </c>
      <c r="M19" s="7"/>
    </row>
    <row r="20" spans="1:13">
      <c r="A20" s="6">
        <v>17</v>
      </c>
      <c r="B20" s="21" t="s">
        <v>68</v>
      </c>
      <c r="C20" s="7">
        <v>5</v>
      </c>
      <c r="D20" s="21" t="s">
        <v>20</v>
      </c>
      <c r="E20" s="7" t="s">
        <v>69</v>
      </c>
      <c r="F20" s="21" t="s">
        <v>70</v>
      </c>
      <c r="G20" s="22" t="s">
        <v>6</v>
      </c>
      <c r="H20" s="21" t="s">
        <v>49</v>
      </c>
      <c r="I20" s="21">
        <v>5.41</v>
      </c>
      <c r="J20" s="36">
        <f>SUM(I20/C20)</f>
        <v>1.0820000000000001</v>
      </c>
      <c r="K20" s="7"/>
      <c r="L20" s="7">
        <v>1</v>
      </c>
      <c r="M20" s="7"/>
    </row>
    <row r="21" spans="1:13">
      <c r="A21" s="6">
        <v>18</v>
      </c>
      <c r="B21" s="21" t="s">
        <v>71</v>
      </c>
      <c r="C21" s="7">
        <v>1</v>
      </c>
      <c r="D21" s="21" t="s">
        <v>20</v>
      </c>
      <c r="E21" s="7" t="s">
        <v>72</v>
      </c>
      <c r="F21" s="33" t="s">
        <v>73</v>
      </c>
      <c r="G21" s="22" t="s">
        <v>6</v>
      </c>
      <c r="H21" s="21" t="s">
        <v>49</v>
      </c>
      <c r="I21" s="21">
        <v>8.06</v>
      </c>
      <c r="J21" s="21" t="s">
        <v>17</v>
      </c>
      <c r="K21" s="7"/>
      <c r="L21" s="7">
        <v>1</v>
      </c>
      <c r="M21" s="7"/>
    </row>
    <row r="22" spans="1:13">
      <c r="A22" s="6">
        <v>19</v>
      </c>
      <c r="B22" s="21" t="s">
        <v>74</v>
      </c>
      <c r="C22" s="7">
        <v>1</v>
      </c>
      <c r="D22" s="21" t="s">
        <v>20</v>
      </c>
      <c r="E22" s="7" t="s">
        <v>75</v>
      </c>
      <c r="F22" s="21" t="s">
        <v>76</v>
      </c>
      <c r="G22" s="22" t="s">
        <v>6</v>
      </c>
      <c r="H22" s="21" t="s">
        <v>49</v>
      </c>
      <c r="I22" s="21">
        <v>1.44</v>
      </c>
      <c r="J22" s="21" t="s">
        <v>17</v>
      </c>
      <c r="K22" s="7"/>
      <c r="L22" s="7">
        <v>1</v>
      </c>
      <c r="M22" s="7"/>
    </row>
    <row r="23" spans="1:13">
      <c r="A23" s="46" t="s">
        <v>19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8"/>
    </row>
    <row r="24" spans="1:13">
      <c r="A24" s="8">
        <v>20</v>
      </c>
      <c r="B24" s="9" t="s">
        <v>77</v>
      </c>
      <c r="C24" s="9">
        <v>100</v>
      </c>
      <c r="D24" s="9" t="s">
        <v>20</v>
      </c>
      <c r="E24" s="9" t="s">
        <v>78</v>
      </c>
      <c r="F24" s="25" t="s">
        <v>79</v>
      </c>
      <c r="G24" s="10" t="s">
        <v>6</v>
      </c>
      <c r="H24" s="9" t="s">
        <v>16</v>
      </c>
      <c r="I24" s="23">
        <v>5.25</v>
      </c>
      <c r="J24" s="34">
        <f>SUM(I24/C24)</f>
        <v>5.2499999999999998E-2</v>
      </c>
      <c r="K24" s="9"/>
      <c r="L24" s="9">
        <v>1</v>
      </c>
      <c r="M24" s="9"/>
    </row>
    <row r="25" spans="1:13">
      <c r="A25" s="8">
        <v>21</v>
      </c>
      <c r="B25" s="9" t="s">
        <v>77</v>
      </c>
      <c r="C25" s="9">
        <v>100</v>
      </c>
      <c r="D25" s="9" t="s">
        <v>20</v>
      </c>
      <c r="E25" s="23" t="s">
        <v>80</v>
      </c>
      <c r="F25" s="25" t="s">
        <v>81</v>
      </c>
      <c r="G25" s="10" t="s">
        <v>6</v>
      </c>
      <c r="H25" s="9" t="s">
        <v>16</v>
      </c>
      <c r="I25" s="23">
        <v>7.26</v>
      </c>
      <c r="J25" s="34">
        <f>SUM(I25/C24)</f>
        <v>7.2599999999999998E-2</v>
      </c>
      <c r="K25" s="9"/>
      <c r="L25" s="9">
        <v>1</v>
      </c>
      <c r="M25" s="9"/>
    </row>
    <row r="26" spans="1:13">
      <c r="A26" s="8">
        <v>22</v>
      </c>
      <c r="B26" s="9" t="s">
        <v>77</v>
      </c>
      <c r="C26" s="9">
        <v>100</v>
      </c>
      <c r="D26" s="9" t="s">
        <v>20</v>
      </c>
      <c r="E26" s="23" t="s">
        <v>82</v>
      </c>
      <c r="F26" s="25" t="s">
        <v>83</v>
      </c>
      <c r="G26" s="10" t="s">
        <v>6</v>
      </c>
      <c r="H26" s="9" t="s">
        <v>16</v>
      </c>
      <c r="I26" s="9">
        <v>8.86</v>
      </c>
      <c r="J26" s="34">
        <f>SUM(I26/C26)</f>
        <v>8.8599999999999998E-2</v>
      </c>
      <c r="K26" s="9"/>
      <c r="L26" s="9">
        <v>1</v>
      </c>
      <c r="M26" s="9"/>
    </row>
    <row r="27" spans="1:13">
      <c r="A27" s="8">
        <v>23</v>
      </c>
      <c r="B27" s="9" t="s">
        <v>84</v>
      </c>
      <c r="C27" s="9">
        <v>100</v>
      </c>
      <c r="D27" s="9" t="s">
        <v>20</v>
      </c>
      <c r="E27" s="9" t="s">
        <v>85</v>
      </c>
      <c r="F27" s="23" t="s">
        <v>86</v>
      </c>
      <c r="G27" s="10" t="s">
        <v>6</v>
      </c>
      <c r="H27" s="9" t="s">
        <v>16</v>
      </c>
      <c r="I27" s="9">
        <v>3.75</v>
      </c>
      <c r="J27" s="35">
        <f>SUM(I27/C27)</f>
        <v>3.7499999999999999E-2</v>
      </c>
      <c r="K27" s="9"/>
      <c r="L27" s="9">
        <v>1</v>
      </c>
      <c r="M27" s="9"/>
    </row>
    <row r="28" spans="1:13">
      <c r="A28" s="8">
        <v>24</v>
      </c>
      <c r="B28" s="23" t="s">
        <v>87</v>
      </c>
      <c r="C28" s="9">
        <v>100</v>
      </c>
      <c r="D28" s="9" t="s">
        <v>20</v>
      </c>
      <c r="E28" s="23" t="s">
        <v>88</v>
      </c>
      <c r="F28" s="23" t="s">
        <v>89</v>
      </c>
      <c r="G28" s="10" t="s">
        <v>6</v>
      </c>
      <c r="H28" s="9" t="s">
        <v>16</v>
      </c>
      <c r="I28" s="9">
        <v>5.24</v>
      </c>
      <c r="J28" s="34">
        <f>SUM(I28/C28)</f>
        <v>5.2400000000000002E-2</v>
      </c>
      <c r="K28" s="9"/>
      <c r="L28" s="9">
        <v>1</v>
      </c>
      <c r="M28" s="9"/>
    </row>
    <row r="29" spans="1:13">
      <c r="A29" s="8">
        <v>25</v>
      </c>
      <c r="B29" s="23" t="s">
        <v>110</v>
      </c>
      <c r="C29" s="9">
        <v>1</v>
      </c>
      <c r="D29" s="9" t="s">
        <v>20</v>
      </c>
      <c r="E29" s="23" t="s">
        <v>111</v>
      </c>
      <c r="F29" s="25" t="s">
        <v>112</v>
      </c>
      <c r="G29" s="10" t="s">
        <v>6</v>
      </c>
      <c r="H29" s="23" t="s">
        <v>49</v>
      </c>
      <c r="I29" s="9">
        <v>12.48</v>
      </c>
      <c r="J29" s="34"/>
      <c r="K29" s="9"/>
      <c r="L29" s="9">
        <v>2</v>
      </c>
      <c r="M29" s="9"/>
    </row>
    <row r="30" spans="1:13">
      <c r="A30" s="46" t="s">
        <v>21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8"/>
    </row>
    <row r="31" spans="1:13">
      <c r="A31" s="11">
        <v>26</v>
      </c>
      <c r="B31" s="12" t="s">
        <v>22</v>
      </c>
      <c r="C31" s="13">
        <v>1</v>
      </c>
      <c r="D31" s="17" t="s">
        <v>90</v>
      </c>
      <c r="E31" s="31">
        <v>70415155</v>
      </c>
      <c r="F31" s="17" t="s">
        <v>91</v>
      </c>
      <c r="G31" s="16" t="s">
        <v>6</v>
      </c>
      <c r="H31" s="17" t="s">
        <v>23</v>
      </c>
      <c r="I31" s="17">
        <v>41.17</v>
      </c>
      <c r="J31" s="17" t="s">
        <v>17</v>
      </c>
      <c r="K31" s="13">
        <v>0</v>
      </c>
      <c r="L31" s="13">
        <v>1</v>
      </c>
      <c r="M31" s="12"/>
    </row>
    <row r="32" spans="1:13">
      <c r="A32" s="11">
        <v>27</v>
      </c>
      <c r="B32" s="12" t="s">
        <v>92</v>
      </c>
      <c r="C32" s="13">
        <v>1</v>
      </c>
      <c r="D32" s="17" t="s">
        <v>90</v>
      </c>
      <c r="E32" s="17">
        <v>70063031</v>
      </c>
      <c r="F32" s="17" t="s">
        <v>93</v>
      </c>
      <c r="G32" s="16" t="s">
        <v>6</v>
      </c>
      <c r="H32" s="17" t="s">
        <v>23</v>
      </c>
      <c r="I32" s="12">
        <f>SUM(J32*L32)</f>
        <v>0.1</v>
      </c>
      <c r="J32" s="17">
        <v>0.01</v>
      </c>
      <c r="K32" s="13"/>
      <c r="L32" s="13">
        <v>10</v>
      </c>
      <c r="M32" s="12"/>
    </row>
    <row r="33" spans="1:15">
      <c r="A33" s="11">
        <v>28</v>
      </c>
      <c r="B33" s="12" t="s">
        <v>94</v>
      </c>
      <c r="C33" s="13">
        <v>10</v>
      </c>
      <c r="D33" s="17" t="s">
        <v>90</v>
      </c>
      <c r="E33" s="17">
        <v>70377737</v>
      </c>
      <c r="F33" s="17" t="s">
        <v>95</v>
      </c>
      <c r="G33" s="16" t="s">
        <v>6</v>
      </c>
      <c r="H33" s="17" t="s">
        <v>23</v>
      </c>
      <c r="I33" s="17">
        <v>3.06</v>
      </c>
      <c r="J33" s="24">
        <f>SUM(I33/C33)</f>
        <v>0.30599999999999999</v>
      </c>
      <c r="K33" s="19"/>
      <c r="L33" s="19">
        <v>5</v>
      </c>
      <c r="M33" s="12"/>
      <c r="O33" s="18"/>
    </row>
    <row r="34" spans="1:15">
      <c r="A34" s="11">
        <v>29</v>
      </c>
      <c r="B34" s="19" t="s">
        <v>94</v>
      </c>
      <c r="C34" s="13">
        <v>10</v>
      </c>
      <c r="D34" s="17" t="s">
        <v>90</v>
      </c>
      <c r="E34" s="17">
        <v>70377772</v>
      </c>
      <c r="F34" s="17" t="s">
        <v>96</v>
      </c>
      <c r="G34" s="16" t="s">
        <v>6</v>
      </c>
      <c r="H34" s="17" t="s">
        <v>23</v>
      </c>
      <c r="I34" s="12">
        <v>2.82</v>
      </c>
      <c r="J34" s="24">
        <f>SUM(I34/C34)</f>
        <v>0.28199999999999997</v>
      </c>
      <c r="K34" s="13"/>
      <c r="L34" s="19">
        <v>5</v>
      </c>
      <c r="M34" s="12"/>
    </row>
    <row r="35" spans="1:15">
      <c r="A35" s="11">
        <v>30</v>
      </c>
      <c r="B35" s="12" t="s">
        <v>97</v>
      </c>
      <c r="C35" s="13">
        <v>1</v>
      </c>
      <c r="D35" s="17" t="s">
        <v>98</v>
      </c>
      <c r="E35" s="24" t="s">
        <v>99</v>
      </c>
      <c r="F35" s="32" t="s">
        <v>100</v>
      </c>
      <c r="G35" s="16" t="s">
        <v>6</v>
      </c>
      <c r="H35" s="17" t="s">
        <v>23</v>
      </c>
      <c r="I35" s="17">
        <v>17.05</v>
      </c>
      <c r="J35" s="17" t="s">
        <v>17</v>
      </c>
      <c r="K35" s="13"/>
      <c r="L35" s="19">
        <v>1</v>
      </c>
      <c r="M35" s="12"/>
    </row>
    <row r="36" spans="1:15">
      <c r="A36" s="11">
        <v>31</v>
      </c>
      <c r="B36" s="12" t="s">
        <v>101</v>
      </c>
      <c r="C36" s="13">
        <v>1</v>
      </c>
      <c r="D36" s="17" t="s">
        <v>98</v>
      </c>
      <c r="E36" s="17" t="s">
        <v>102</v>
      </c>
      <c r="F36" s="32" t="s">
        <v>103</v>
      </c>
      <c r="G36" s="16" t="s">
        <v>6</v>
      </c>
      <c r="H36" s="17" t="s">
        <v>23</v>
      </c>
      <c r="I36" s="17">
        <v>7.95</v>
      </c>
      <c r="J36" s="17" t="s">
        <v>17</v>
      </c>
      <c r="K36" s="13"/>
      <c r="L36" s="19">
        <v>1</v>
      </c>
      <c r="M36" s="12"/>
    </row>
    <row r="37" spans="1:15">
      <c r="A37" s="11">
        <v>32</v>
      </c>
      <c r="B37" s="19" t="s">
        <v>104</v>
      </c>
      <c r="C37" s="13">
        <v>1</v>
      </c>
      <c r="D37" s="17" t="s">
        <v>15</v>
      </c>
      <c r="E37" s="17" t="s">
        <v>105</v>
      </c>
      <c r="F37" s="17" t="s">
        <v>106</v>
      </c>
      <c r="G37" s="16" t="s">
        <v>6</v>
      </c>
      <c r="H37" s="17" t="s">
        <v>49</v>
      </c>
      <c r="I37" s="17">
        <v>206.85</v>
      </c>
      <c r="J37" s="17" t="s">
        <v>17</v>
      </c>
      <c r="K37" s="13"/>
      <c r="L37" s="19">
        <v>1</v>
      </c>
      <c r="M37" s="12"/>
    </row>
    <row r="38" spans="1:15">
      <c r="A38" s="11">
        <v>33</v>
      </c>
      <c r="B38" s="19" t="s">
        <v>104</v>
      </c>
      <c r="C38" s="13">
        <v>1</v>
      </c>
      <c r="D38" s="17" t="s">
        <v>15</v>
      </c>
      <c r="E38" s="17" t="s">
        <v>107</v>
      </c>
      <c r="F38" s="17" t="s">
        <v>108</v>
      </c>
      <c r="G38" s="16" t="s">
        <v>6</v>
      </c>
      <c r="H38" s="17" t="s">
        <v>49</v>
      </c>
      <c r="I38" s="17">
        <v>206.85</v>
      </c>
      <c r="J38" s="17" t="s">
        <v>17</v>
      </c>
      <c r="K38" s="13"/>
      <c r="L38" s="19">
        <v>1</v>
      </c>
      <c r="M38" s="12"/>
    </row>
    <row r="39" spans="1:15">
      <c r="A39" s="49" t="s">
        <v>113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8"/>
    </row>
    <row r="40" spans="1:15" s="44" customFormat="1">
      <c r="A40" s="38">
        <v>34</v>
      </c>
      <c r="B40" s="39" t="s">
        <v>114</v>
      </c>
      <c r="C40" s="40">
        <v>100</v>
      </c>
      <c r="D40" s="41" t="s">
        <v>20</v>
      </c>
      <c r="E40" s="41" t="s">
        <v>109</v>
      </c>
      <c r="F40" s="41" t="s">
        <v>118</v>
      </c>
      <c r="G40" s="42" t="s">
        <v>6</v>
      </c>
      <c r="H40" s="41" t="s">
        <v>23</v>
      </c>
      <c r="I40" s="41">
        <v>15.58</v>
      </c>
      <c r="J40" s="41">
        <f>SUM(I40/C40)</f>
        <v>0.15579999999999999</v>
      </c>
      <c r="K40" s="40"/>
      <c r="L40" s="39">
        <v>1</v>
      </c>
      <c r="M40" s="43"/>
    </row>
    <row r="41" spans="1:15" s="44" customFormat="1">
      <c r="A41" s="38">
        <v>35</v>
      </c>
      <c r="B41" s="39" t="s">
        <v>115</v>
      </c>
      <c r="C41" s="40">
        <v>1</v>
      </c>
      <c r="D41" s="41" t="s">
        <v>20</v>
      </c>
      <c r="E41" s="41" t="s">
        <v>116</v>
      </c>
      <c r="F41" s="45" t="s">
        <v>117</v>
      </c>
      <c r="G41" s="42" t="s">
        <v>6</v>
      </c>
      <c r="H41" s="41" t="s">
        <v>113</v>
      </c>
      <c r="I41" s="41">
        <v>104.52</v>
      </c>
      <c r="J41" s="41">
        <f>SUM(I41/C41)</f>
        <v>104.52</v>
      </c>
      <c r="K41" s="40"/>
      <c r="L41" s="39">
        <v>1</v>
      </c>
      <c r="M41" s="43"/>
    </row>
    <row r="43" spans="1:15">
      <c r="L43" s="28" t="s">
        <v>24</v>
      </c>
      <c r="M43" s="30" cm="1">
        <f t="array" ref="M43">SUM(I3:I11*L3:L11,I13:I22*L13:L22,I24:I28*L24:L28,I31:I38*L31:L38,I40:I41*L40:L41)</f>
        <v>1353.1999999999996</v>
      </c>
    </row>
    <row r="44" spans="1:15">
      <c r="H44" s="29"/>
    </row>
    <row r="45" spans="1:15">
      <c r="E45" s="27"/>
    </row>
    <row r="47" spans="1:15">
      <c r="E47" s="27"/>
    </row>
    <row r="49" spans="5:5">
      <c r="E49" s="27"/>
    </row>
    <row r="50" spans="5:5">
      <c r="E50" s="27"/>
    </row>
    <row r="51" spans="5:5" ht="15" customHeight="1"/>
  </sheetData>
  <mergeCells count="5">
    <mergeCell ref="A2:M2"/>
    <mergeCell ref="A12:M12"/>
    <mergeCell ref="A23:M23"/>
    <mergeCell ref="A30:M30"/>
    <mergeCell ref="A39:M39"/>
  </mergeCells>
  <phoneticPr fontId="10" type="noConversion"/>
  <hyperlinks>
    <hyperlink ref="G3" r:id="rId1" xr:uid="{8096E3EE-F45E-4CA7-87F1-AF9972E64583}"/>
    <hyperlink ref="G4" r:id="rId2" xr:uid="{0C3C72D7-BDF8-4E0C-87B0-4A275B7B72B0}"/>
    <hyperlink ref="G13" r:id="rId3" xr:uid="{2F90B9EC-4AFB-4947-9C0A-D924B4B1D4A5}"/>
    <hyperlink ref="G14" r:id="rId4" xr:uid="{5E2A8495-B506-4418-97CB-834EBFEB39AB}"/>
    <hyperlink ref="G15" r:id="rId5" xr:uid="{AB26700C-57E3-46BE-9AE2-8F8851B88F05}"/>
    <hyperlink ref="G16" r:id="rId6" xr:uid="{3200C97C-03EB-4229-B975-207DFF9AD5E5}"/>
    <hyperlink ref="G17" r:id="rId7" xr:uid="{678A6FF5-3E9B-4729-BD64-89F8529BC58F}"/>
    <hyperlink ref="G18" r:id="rId8" xr:uid="{6FB2B435-9CDE-4E6F-B1BF-7066C8EF7DBF}"/>
    <hyperlink ref="G19" r:id="rId9" xr:uid="{ECE1AADC-CC8C-40AF-AA3A-EB5AA5575C5E}"/>
    <hyperlink ref="G31" r:id="rId10" xr:uid="{7A0B1E30-341D-4D67-AC8C-524FB7B1AE3F}"/>
    <hyperlink ref="G32" r:id="rId11" xr:uid="{036AE0A9-E2B2-4141-8C20-7C2DD47AD201}"/>
    <hyperlink ref="G33" r:id="rId12" xr:uid="{A96F6AA4-488C-4081-A90B-DABBD4E01B01}"/>
    <hyperlink ref="G34" r:id="rId13" xr:uid="{EB65ADD9-9971-4A32-8C12-2B74E0F05E61}"/>
    <hyperlink ref="G5" r:id="rId14" xr:uid="{EE73D583-AE11-4F17-AEF4-B7ECC6ABCAF2}"/>
    <hyperlink ref="G20" r:id="rId15" xr:uid="{6F24096B-A190-47A7-9CB0-6CF66FE2F263}"/>
    <hyperlink ref="G35" r:id="rId16" xr:uid="{0E25A84C-79A0-4A1E-950F-498EAA1F2ACF}"/>
    <hyperlink ref="G36" r:id="rId17" xr:uid="{1396D8BE-1E65-44A1-B7FC-BE72252D87B8}"/>
    <hyperlink ref="G37" r:id="rId18" xr:uid="{29723E9A-D55A-40C6-81F3-FB0997562614}"/>
    <hyperlink ref="G38" r:id="rId19" xr:uid="{910C8347-AF54-49D5-B5F5-358E18186B6A}"/>
    <hyperlink ref="G21" r:id="rId20" xr:uid="{F0FB0869-930C-4E4E-8591-D4DA8AFB3CA5}"/>
    <hyperlink ref="G22" r:id="rId21" xr:uid="{A81C9AD0-CCEA-43AF-A4B1-E5C96D870F6D}"/>
    <hyperlink ref="G24" r:id="rId22" xr:uid="{87B14F0D-D448-44A9-B0FA-3C9EE9D5A5EC}"/>
    <hyperlink ref="G25" r:id="rId23" xr:uid="{FE956EE1-78D5-4FAC-8449-535CB2E58539}"/>
    <hyperlink ref="G27" r:id="rId24" xr:uid="{BAC407A1-2522-49A4-987E-02C8FA384BB3}"/>
    <hyperlink ref="G26" r:id="rId25" xr:uid="{02CB7C5F-015E-4A31-AEEB-9A8B53BAEB31}"/>
    <hyperlink ref="G28" r:id="rId26" xr:uid="{64D26E6F-0C7A-4DF4-8D92-0ADA46B68381}"/>
    <hyperlink ref="G6" r:id="rId27" xr:uid="{AF0CE97A-163E-4297-BC89-12BDC1F9B61D}"/>
    <hyperlink ref="G7" r:id="rId28" xr:uid="{374227F8-9D2B-44F3-B071-77606FFE50EF}"/>
    <hyperlink ref="G29" r:id="rId29" xr:uid="{107D678F-993C-4061-A147-505F453B0943}"/>
    <hyperlink ref="G40" r:id="rId30" xr:uid="{0613D800-3E6B-48E7-8F05-11857DA6826E}"/>
    <hyperlink ref="G41" r:id="rId31" xr:uid="{3ECEE5F4-C537-4330-9AFE-7FB0953AC484}"/>
  </hyperlinks>
  <pageMargins left="0.7" right="0.7" top="0.75" bottom="0.75" header="0.3" footer="0.3"/>
  <pageSetup orientation="portrait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BoM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hp</cp:lastModifiedBy>
  <cp:revision/>
  <dcterms:created xsi:type="dcterms:W3CDTF">2020-11-17T20:50:08Z</dcterms:created>
  <dcterms:modified xsi:type="dcterms:W3CDTF">2021-03-26T12:14:47Z</dcterms:modified>
  <cp:category/>
  <cp:contentStatus/>
</cp:coreProperties>
</file>